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<sst xmlns="http://schemas.openxmlformats.org/spreadsheetml/2006/main" count="39" uniqueCount="36">
  <si>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</si>
  <si>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</si>
  <si>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</si>
  <si>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</si>
  <si>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</si>
  <si>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</si>
  <si>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</si>
  <si>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</si>
  <si>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</si>
  <si>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</si>
  <si>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</si>
  <si>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</si>
  <si>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</si>
  <si>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</si>
  <si>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</si>
  <si>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</si>
  <si>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</si>
  <si>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</si>
  <si>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</si>
  <si>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</si>
  <si>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</si>
  <si>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</si>
  <si>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</si>
  <si>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</si>
  <si>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</si>
  <si>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</si>
  <si>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</si>
  <si>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</si>
  <si>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</si>
  <si>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</si>
  <si>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</si>
  <si>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</si>
  <si>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Spitalul Municipal Moreni</t>
  </si>
  <si>
    <r>
      <t>Lista furnizorilor de analize medicale de laborator din judetul Dambovita si sumele repartizate pentru luna Ianuarie  2021</t>
    </r>
    <r>
      <rPr>
        <sz val="10"/>
        <rFont val="Times New Roman"/>
        <family val="1"/>
      </rPr>
      <t xml:space="preserve">,utilizand criteriile din anexa 19 la Ordinul MS/CNAS nr. 397/836/2018 si punctajul obtinut de furnizori la contractare, actualizat la data prezentei file de Buget nr. P 11.359/30.12.2020, inregistrata la CAS Dambovita la nr. 14.380/30.12.2020
</t>
    </r>
  </si>
  <si>
    <t>ec Sandu Niculina</t>
  </si>
  <si>
    <t>Total suma contractata Ianuarie 2021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</si>
</sst>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justify"/>
    </xf>
    <xf numFmtId="4" fontId="2" fillId="0" borderId="18" xfId="0" applyNumberFormat="1" applyFont="1" applyFill="1" applyBorder="1" applyAlignment="1">
      <alignment horizontal="center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A16" sqref="A16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28</v>
      </c>
    </row>
    <row r="3" spans="1:8" ht="12.75" customHeight="1">
      <c r="A3" s="36" t="s">
        <v>33</v>
      </c>
      <c r="B3" s="37"/>
      <c r="C3" s="37"/>
      <c r="D3" s="37"/>
      <c r="E3" s="37"/>
      <c r="F3" s="37"/>
      <c r="G3" s="37"/>
      <c r="H3" s="37"/>
    </row>
    <row r="4" spans="1:11" ht="28.5" customHeight="1">
      <c r="A4" s="37"/>
      <c r="B4" s="37"/>
      <c r="C4" s="37"/>
      <c r="D4" s="37"/>
      <c r="E4" s="37"/>
      <c r="F4" s="37"/>
      <c r="G4" s="37"/>
      <c r="H4" s="37"/>
      <c r="I4" s="29"/>
      <c r="J4" s="29"/>
      <c r="K4" s="29"/>
    </row>
    <row r="5" spans="1:8" s="12" customFormat="1" ht="18.75" customHeight="1">
      <c r="A5" s="38" t="s">
        <v>0</v>
      </c>
      <c r="B5" s="45" t="s">
        <v>35</v>
      </c>
      <c r="C5" s="41">
        <v>1</v>
      </c>
      <c r="D5" s="42"/>
      <c r="E5" s="41">
        <v>2</v>
      </c>
      <c r="F5" s="47"/>
      <c r="G5" s="47"/>
      <c r="H5" s="42"/>
    </row>
    <row r="6" spans="1:8" s="12" customFormat="1" ht="52.5" customHeight="1">
      <c r="A6" s="39"/>
      <c r="B6" s="46"/>
      <c r="C6" s="43" t="s">
        <v>18</v>
      </c>
      <c r="D6" s="44"/>
      <c r="E6" s="43" t="s">
        <v>17</v>
      </c>
      <c r="F6" s="48"/>
      <c r="G6" s="48"/>
      <c r="H6" s="44"/>
    </row>
    <row r="7" spans="1:8" s="28" customFormat="1" ht="21" customHeight="1">
      <c r="A7" s="39"/>
      <c r="B7" s="33"/>
      <c r="C7" s="23"/>
      <c r="D7" s="24">
        <v>0.5</v>
      </c>
      <c r="E7" s="23"/>
      <c r="F7" s="25">
        <v>0.25</v>
      </c>
      <c r="G7" s="26"/>
      <c r="H7" s="27">
        <v>0.25</v>
      </c>
    </row>
    <row r="8" spans="1:8" s="12" customFormat="1" ht="19.5" customHeight="1">
      <c r="A8" s="40"/>
      <c r="B8" s="32">
        <v>509073.6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49" t="s">
        <v>20</v>
      </c>
      <c r="F9" s="50"/>
      <c r="G9" s="51" t="s">
        <v>21</v>
      </c>
      <c r="H9" s="52"/>
    </row>
    <row r="10" spans="1:8" s="22" customFormat="1" ht="15" customHeight="1">
      <c r="A10" s="20"/>
      <c r="B10" s="16"/>
      <c r="C10" s="21"/>
      <c r="D10" s="21">
        <v>254536.8</v>
      </c>
      <c r="E10" s="53">
        <v>127268.4</v>
      </c>
      <c r="F10" s="54"/>
      <c r="G10" s="55">
        <v>127268.4</v>
      </c>
      <c r="H10" s="56"/>
    </row>
    <row r="11" spans="1:8" ht="12.75">
      <c r="A11" s="57" t="s">
        <v>22</v>
      </c>
      <c r="B11" s="18">
        <f>D11+F11+H11</f>
        <v>69532.88057</v>
      </c>
      <c r="C11" s="5">
        <v>1845</v>
      </c>
      <c r="D11" s="17">
        <f aca="true" t="shared" si="0" ref="D11:D24">C11*$D$26</f>
        <v>48372.03657</v>
      </c>
      <c r="E11" s="10">
        <v>153</v>
      </c>
      <c r="F11" s="19">
        <f aca="true" t="shared" si="1" ref="F11:F24">ROUND($E$26*E11,2)</f>
        <v>11515.12</v>
      </c>
      <c r="G11" s="30">
        <v>682</v>
      </c>
      <c r="H11" s="19">
        <f aca="true" t="shared" si="2" ref="H11:H24">ROUND($G$26*G11,3)</f>
        <v>9645.724</v>
      </c>
    </row>
    <row r="12" spans="1:8" ht="12.75">
      <c r="A12" s="57" t="s">
        <v>12</v>
      </c>
      <c r="B12" s="18">
        <f aca="true" t="shared" si="3" ref="B12:B24">D12+F12+H12</f>
        <v>38755.13834938</v>
      </c>
      <c r="C12" s="5">
        <v>763.73</v>
      </c>
      <c r="D12" s="17">
        <f t="shared" si="0"/>
        <v>20023.40134938</v>
      </c>
      <c r="E12" s="10">
        <v>132</v>
      </c>
      <c r="F12" s="19">
        <f t="shared" si="1"/>
        <v>9934.61</v>
      </c>
      <c r="G12" s="30">
        <v>622</v>
      </c>
      <c r="H12" s="19">
        <f t="shared" si="2"/>
        <v>8797.127</v>
      </c>
    </row>
    <row r="13" spans="1:8" ht="14.25" customHeight="1">
      <c r="A13" s="57" t="s">
        <v>27</v>
      </c>
      <c r="B13" s="18">
        <f t="shared" si="3"/>
        <v>47984.62867328</v>
      </c>
      <c r="C13" s="5">
        <v>1086.88</v>
      </c>
      <c r="D13" s="17">
        <f t="shared" si="0"/>
        <v>28495.717673280004</v>
      </c>
      <c r="E13" s="10">
        <v>143</v>
      </c>
      <c r="F13" s="19">
        <f t="shared" si="1"/>
        <v>10762.5</v>
      </c>
      <c r="G13" s="30">
        <v>617</v>
      </c>
      <c r="H13" s="19">
        <f t="shared" si="2"/>
        <v>8726.411</v>
      </c>
    </row>
    <row r="14" spans="1:8" ht="12.75">
      <c r="A14" s="57" t="s">
        <v>9</v>
      </c>
      <c r="B14" s="18">
        <f>D14+F14+H14</f>
        <v>65691.21732918</v>
      </c>
      <c r="C14" s="5">
        <v>1332.03</v>
      </c>
      <c r="D14" s="17">
        <f t="shared" si="0"/>
        <v>34923.03732918</v>
      </c>
      <c r="E14" s="10">
        <v>157</v>
      </c>
      <c r="F14" s="19">
        <f t="shared" si="1"/>
        <v>11816.17</v>
      </c>
      <c r="G14" s="30">
        <v>1340</v>
      </c>
      <c r="H14" s="19">
        <f t="shared" si="2"/>
        <v>18952.01</v>
      </c>
    </row>
    <row r="15" spans="1:8" ht="12.75">
      <c r="A15" s="57" t="s">
        <v>8</v>
      </c>
      <c r="B15" s="18">
        <f t="shared" si="3"/>
        <v>28945.50012798</v>
      </c>
      <c r="C15" s="5">
        <v>561.83</v>
      </c>
      <c r="D15" s="17">
        <f t="shared" si="0"/>
        <v>14730.006127980001</v>
      </c>
      <c r="E15" s="10">
        <v>103</v>
      </c>
      <c r="F15" s="19">
        <f t="shared" si="1"/>
        <v>7752.01</v>
      </c>
      <c r="G15" s="30">
        <v>457</v>
      </c>
      <c r="H15" s="19">
        <f t="shared" si="2"/>
        <v>6463.484</v>
      </c>
    </row>
    <row r="16" spans="1:8" ht="12.75">
      <c r="A16" s="2" t="s">
        <v>13</v>
      </c>
      <c r="B16" s="18">
        <f t="shared" si="3"/>
        <v>46768.20942714</v>
      </c>
      <c r="C16" s="5">
        <v>712.69</v>
      </c>
      <c r="D16" s="17">
        <f t="shared" si="0"/>
        <v>18685.23942714</v>
      </c>
      <c r="E16" s="10">
        <v>159</v>
      </c>
      <c r="F16" s="19">
        <f t="shared" si="1"/>
        <v>11966.69</v>
      </c>
      <c r="G16" s="30">
        <v>1139.5</v>
      </c>
      <c r="H16" s="19">
        <f t="shared" si="2"/>
        <v>16116.28</v>
      </c>
    </row>
    <row r="17" spans="1:8" ht="12.75">
      <c r="A17" s="2" t="s">
        <v>10</v>
      </c>
      <c r="B17" s="18">
        <f t="shared" si="3"/>
        <v>23064.88220874</v>
      </c>
      <c r="C17" s="5">
        <v>436.29</v>
      </c>
      <c r="D17" s="17">
        <f t="shared" si="0"/>
        <v>11438.61020874</v>
      </c>
      <c r="E17" s="10">
        <v>67</v>
      </c>
      <c r="F17" s="19">
        <f t="shared" si="1"/>
        <v>5042.57</v>
      </c>
      <c r="G17" s="30">
        <v>465.5</v>
      </c>
      <c r="H17" s="19">
        <f t="shared" si="2"/>
        <v>6583.702</v>
      </c>
    </row>
    <row r="18" spans="1:8" ht="12.75">
      <c r="A18" s="2" t="s">
        <v>15</v>
      </c>
      <c r="B18" s="18">
        <f t="shared" si="3"/>
        <v>23654.571110700002</v>
      </c>
      <c r="C18" s="5">
        <v>350.95</v>
      </c>
      <c r="D18" s="17">
        <f t="shared" si="0"/>
        <v>9201.1741107</v>
      </c>
      <c r="E18" s="10">
        <v>118</v>
      </c>
      <c r="F18" s="19">
        <f t="shared" si="1"/>
        <v>8880.94</v>
      </c>
      <c r="G18" s="30">
        <v>394</v>
      </c>
      <c r="H18" s="19">
        <f t="shared" si="2"/>
        <v>5572.457</v>
      </c>
    </row>
    <row r="19" spans="1:8" ht="12.75">
      <c r="A19" s="2" t="s">
        <v>11</v>
      </c>
      <c r="B19" s="18">
        <f t="shared" si="3"/>
        <v>31928.470017480002</v>
      </c>
      <c r="C19" s="5">
        <v>472.58</v>
      </c>
      <c r="D19" s="17">
        <f t="shared" si="0"/>
        <v>12390.05801748</v>
      </c>
      <c r="E19" s="10">
        <v>115</v>
      </c>
      <c r="F19" s="19">
        <f t="shared" si="1"/>
        <v>8655.15</v>
      </c>
      <c r="G19" s="30">
        <v>769.5</v>
      </c>
      <c r="H19" s="19">
        <f t="shared" si="2"/>
        <v>10883.262</v>
      </c>
    </row>
    <row r="20" spans="1:8" ht="12.75">
      <c r="A20" s="2" t="s">
        <v>7</v>
      </c>
      <c r="B20" s="18">
        <f t="shared" si="3"/>
        <v>27827.111381579998</v>
      </c>
      <c r="C20" s="5">
        <v>397.43</v>
      </c>
      <c r="D20" s="17">
        <f t="shared" si="0"/>
        <v>10419.78238158</v>
      </c>
      <c r="E20" s="10">
        <v>116</v>
      </c>
      <c r="F20" s="19">
        <f t="shared" si="1"/>
        <v>8730.42</v>
      </c>
      <c r="G20" s="30">
        <v>613.5</v>
      </c>
      <c r="H20" s="19">
        <f t="shared" si="2"/>
        <v>8676.909</v>
      </c>
    </row>
    <row r="21" spans="1:8" ht="12.75">
      <c r="A21" s="2" t="s">
        <v>23</v>
      </c>
      <c r="B21" s="18">
        <f t="shared" si="3"/>
        <v>28856.113021999998</v>
      </c>
      <c r="C21" s="5">
        <v>287</v>
      </c>
      <c r="D21" s="17">
        <f t="shared" si="0"/>
        <v>7524.539022</v>
      </c>
      <c r="E21" s="10">
        <v>133</v>
      </c>
      <c r="F21" s="19">
        <f t="shared" si="1"/>
        <v>10009.87</v>
      </c>
      <c r="G21" s="30">
        <v>800.5</v>
      </c>
      <c r="H21" s="19">
        <f t="shared" si="2"/>
        <v>11321.704</v>
      </c>
    </row>
    <row r="22" spans="1:8" ht="12.75">
      <c r="A22" s="2" t="s">
        <v>32</v>
      </c>
      <c r="B22" s="18">
        <f t="shared" si="3"/>
        <v>23060.6660534</v>
      </c>
      <c r="C22" s="5">
        <v>373.9</v>
      </c>
      <c r="D22" s="17">
        <f t="shared" si="0"/>
        <v>9802.8750534</v>
      </c>
      <c r="E22" s="10">
        <v>107</v>
      </c>
      <c r="F22" s="19">
        <f t="shared" si="1"/>
        <v>8053.06</v>
      </c>
      <c r="G22" s="30">
        <v>368</v>
      </c>
      <c r="H22" s="19">
        <f t="shared" si="2"/>
        <v>5204.731</v>
      </c>
    </row>
    <row r="23" spans="1:8" ht="12.75">
      <c r="A23" s="2" t="s">
        <v>26</v>
      </c>
      <c r="B23" s="18">
        <f t="shared" si="3"/>
        <v>25370.0038712</v>
      </c>
      <c r="C23" s="5">
        <v>465.2</v>
      </c>
      <c r="D23" s="17">
        <f t="shared" si="0"/>
        <v>12196.5698712</v>
      </c>
      <c r="E23" s="10">
        <v>104</v>
      </c>
      <c r="F23" s="19">
        <f t="shared" si="1"/>
        <v>7827.27</v>
      </c>
      <c r="G23" s="30">
        <v>378</v>
      </c>
      <c r="H23" s="19">
        <f t="shared" si="2"/>
        <v>5346.164</v>
      </c>
    </row>
    <row r="24" spans="1:8" ht="12.75">
      <c r="A24" s="2" t="s">
        <v>31</v>
      </c>
      <c r="B24" s="18">
        <f t="shared" si="3"/>
        <v>27634.223438</v>
      </c>
      <c r="C24" s="5">
        <v>623</v>
      </c>
      <c r="D24" s="17">
        <f t="shared" si="0"/>
        <v>16333.755438</v>
      </c>
      <c r="E24" s="10">
        <v>84</v>
      </c>
      <c r="F24" s="19">
        <f t="shared" si="1"/>
        <v>6322.03</v>
      </c>
      <c r="G24" s="30">
        <v>352</v>
      </c>
      <c r="H24" s="19">
        <f t="shared" si="2"/>
        <v>4978.438</v>
      </c>
    </row>
    <row r="25" spans="1:8" ht="25.5">
      <c r="A25" s="11" t="s">
        <v>5</v>
      </c>
      <c r="B25" s="8">
        <f aca="true" t="shared" si="4" ref="B25:H25">SUM(B11:B24)</f>
        <v>509073.6155800601</v>
      </c>
      <c r="C25" s="8">
        <f t="shared" si="4"/>
        <v>9708.51</v>
      </c>
      <c r="D25" s="8">
        <f t="shared" si="4"/>
        <v>254536.80258006003</v>
      </c>
      <c r="E25" s="8">
        <f t="shared" si="4"/>
        <v>1691</v>
      </c>
      <c r="F25" s="8">
        <f t="shared" si="4"/>
        <v>127268.41</v>
      </c>
      <c r="G25" s="8">
        <f t="shared" si="4"/>
        <v>8998.5</v>
      </c>
      <c r="H25" s="8">
        <f t="shared" si="4"/>
        <v>127268.40299999999</v>
      </c>
    </row>
    <row r="26" spans="1:8" ht="12.75" customHeight="1">
      <c r="A26" s="2" t="s">
        <v>3</v>
      </c>
      <c r="B26" s="6"/>
      <c r="C26" s="9"/>
      <c r="D26" s="9">
        <f>ROUND(D10/C25,6)</f>
        <v>26.217906</v>
      </c>
      <c r="E26" s="4">
        <f>ROUND(B8*25%/E25,6)</f>
        <v>75.262212</v>
      </c>
      <c r="F26" s="4"/>
      <c r="G26" s="4">
        <f>ROUND(B8*25%/G25,6)</f>
        <v>14.143291</v>
      </c>
      <c r="H26" s="4"/>
    </row>
    <row r="27" spans="1:9" ht="13.5" customHeight="1">
      <c r="A27" s="34"/>
      <c r="B27" s="35"/>
      <c r="C27" s="35"/>
      <c r="D27" s="35"/>
      <c r="E27" s="35"/>
      <c r="F27" s="35"/>
      <c r="G27" s="35"/>
      <c r="H27" s="35"/>
      <c r="I27" s="35"/>
    </row>
    <row r="28" spans="1:8" ht="12.75">
      <c r="A28" s="1" t="s">
        <v>6</v>
      </c>
      <c r="B28" s="1" t="s">
        <v>14</v>
      </c>
      <c r="C28" s="1"/>
      <c r="D28" s="1"/>
      <c r="E28" s="1"/>
      <c r="F28" s="1" t="s">
        <v>19</v>
      </c>
      <c r="G28" s="1"/>
      <c r="H28" s="1"/>
    </row>
    <row r="29" spans="1:8" ht="12.75">
      <c r="A29" s="1" t="s">
        <v>29</v>
      </c>
      <c r="B29" s="1" t="s">
        <v>34</v>
      </c>
      <c r="C29" s="1"/>
      <c r="D29" s="1"/>
      <c r="E29" s="1"/>
      <c r="F29" s="1" t="s">
        <v>25</v>
      </c>
      <c r="G29" s="1"/>
      <c r="H29" s="1"/>
    </row>
    <row r="30" spans="1:8" ht="12.75">
      <c r="A30" s="3"/>
      <c r="B30" s="3"/>
      <c r="C30" s="3"/>
      <c r="D30" s="3"/>
      <c r="E30" s="1"/>
      <c r="F30" s="1"/>
      <c r="G30" s="1"/>
      <c r="H30" s="31"/>
    </row>
    <row r="31" spans="1:10" ht="12.75">
      <c r="A31" s="3"/>
      <c r="B31" s="3" t="s">
        <v>24</v>
      </c>
      <c r="C31" s="3"/>
      <c r="D31" s="3"/>
      <c r="H31" s="1"/>
      <c r="J31" s="31"/>
    </row>
    <row r="32" spans="1:10" ht="12.75">
      <c r="A32" s="3"/>
      <c r="B32" s="3" t="s">
        <v>30</v>
      </c>
      <c r="C32" s="3"/>
      <c r="D32" s="3"/>
      <c r="H32" s="31"/>
      <c r="J32" s="31">
        <v>44196</v>
      </c>
    </row>
    <row r="33" spans="1:8" ht="12.75">
      <c r="A33" s="3" t="s">
        <v>16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E9:F9"/>
    <mergeCell ref="G9:H9"/>
    <mergeCell ref="E10:F10"/>
    <mergeCell ref="G10:H10"/>
    <mergeCell ref="A3:H4"/>
    <mergeCell ref="A5:A8"/>
    <mergeCell ref="C5:D5"/>
    <mergeCell ref="C6:D6"/>
    <mergeCell ref="B5:B6"/>
    <mergeCell ref="E5:H5"/>
    <mergeCell ref="E6:H6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2021-01-12T11:11:49Z</cp:lastPrinted>
  <dcterms:created xsi:type="dcterms:W3CDTF">2003-01-21T08:22:40Z</dcterms:created>
  <dcterms:modified xsi:type="dcterms:W3CDTF">2021-02-03T11:22:25Z</dcterms:modified>
  <cp:category/>
  <cp:version/>
  <cp:contentType/>
  <cp:contentStatus/>
</cp:coreProperties>
</file>